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8FB1B6C4-3C79-43B5-B2AB-FE80FDB813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بازخرید مرخصی" sheetId="2" r:id="rId1"/>
  </sheets>
  <definedNames>
    <definedName name="_xlnm.Print_Area" localSheetId="0">'بازخرید مرخصی'!$A$1:$N$10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J5" i="2" s="1"/>
  <c r="E6" i="2"/>
  <c r="J6" i="2" s="1"/>
  <c r="E4" i="2"/>
  <c r="I4" i="2"/>
  <c r="I5" i="2"/>
  <c r="I6" i="2"/>
  <c r="I7" i="2"/>
  <c r="I8" i="2"/>
  <c r="L5" i="2" l="1"/>
  <c r="M5" i="2" s="1"/>
  <c r="L6" i="2"/>
  <c r="M6" i="2" s="1"/>
  <c r="E7" i="2"/>
  <c r="E8" i="2"/>
  <c r="J8" i="2" s="1"/>
  <c r="L8" i="2" s="1"/>
  <c r="M8" i="2" s="1"/>
  <c r="J4" i="2"/>
  <c r="J7" i="2" l="1"/>
  <c r="L7" i="2" s="1"/>
  <c r="M7" i="2" s="1"/>
  <c r="L4" i="2"/>
  <c r="M4" i="2" s="1"/>
  <c r="M9" i="2" l="1"/>
</calcChain>
</file>

<file path=xl/sharedStrings.xml><?xml version="1.0" encoding="utf-8"?>
<sst xmlns="http://schemas.openxmlformats.org/spreadsheetml/2006/main" count="20" uniqueCount="16">
  <si>
    <t>رديف</t>
  </si>
  <si>
    <t>کل کارکرد (روز)</t>
  </si>
  <si>
    <t>مبلغ بازخريد مرخصي (ريال)</t>
  </si>
  <si>
    <t>مانده مرخصی(دقیقه)</t>
  </si>
  <si>
    <t>جمع (ريال)</t>
  </si>
  <si>
    <t>پرسنل</t>
  </si>
  <si>
    <t>مرخصی استحقاقی(دقیقه)</t>
  </si>
  <si>
    <t>کل کارکرد (دقیقه)</t>
  </si>
  <si>
    <t>نام و نام خانوادگی</t>
  </si>
  <si>
    <t>جمع حقوق و مزایا (ريال)</t>
  </si>
  <si>
    <t>مرخصی استفاده شده به دقیقه - هر روز کاری 440 دقیقه</t>
  </si>
  <si>
    <t>جدول محاسبه بازخرید مرخصی کارکنان شرکت ............................ منتهی به 1402/12/29</t>
  </si>
  <si>
    <t>پایه حقوق ماهانه (ريال)</t>
  </si>
  <si>
    <t>پایه سنوات ماهانه (ريال)</t>
  </si>
  <si>
    <t>کاربرگرامی جهت تهیه جدول با تعداد ردیف های دلخواه و با سربرگ شرکت خود به ایمیل info@tarazban.com با ذکر شماره همراه فرد مسئول، درخواست خود را ارسال نموده تا بصورت رایگان برای شما انجام گردد.</t>
  </si>
  <si>
    <t>سایر مزایا تبعی و غیر تبعی شغل ماهانه (ريال)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</si>
</sst>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080000"/>
      <name val="B Nazanin"/>
      <charset val="178"/>
    </font>
    <font>
      <sz val="14"/>
      <color rgb="FF080000"/>
      <name val="B Nazanin"/>
      <charset val="178"/>
    </font>
    <font>
      <b/>
      <sz val="14"/>
      <color rgb="FF080000"/>
      <name val="B Titr"/>
      <charset val="178"/>
    </font>
    <font>
      <sz val="14"/>
      <color rgb="FF080000"/>
      <name val="B Titr"/>
      <charset val="178"/>
    </font>
    <font>
      <b/>
      <sz val="16"/>
      <color rgb="FF080000"/>
      <name val="B Titr"/>
      <charset val="178"/>
    </font>
    <font>
      <sz val="16"/>
      <color rgb="FF080000"/>
      <name val="B Titr"/>
      <charset val="178"/>
    </font>
    <font>
      <b/>
      <sz val="12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 readingOrder="2"/>
      <protection locked="0"/>
    </xf>
    <xf numFmtId="49" fontId="2" fillId="0" borderId="1" xfId="0" applyNumberFormat="1" applyFont="1" applyBorder="1" applyAlignment="1" applyProtection="1">
      <alignment horizontal="center" vertical="center" readingOrder="2"/>
      <protection locked="0"/>
    </xf>
    <xf numFmtId="3" fontId="2" fillId="0" borderId="1" xfId="0" applyNumberFormat="1" applyFont="1" applyBorder="1" applyAlignment="1" applyProtection="1">
      <alignment horizontal="center" vertical="center" readingOrder="2"/>
      <protection locked="0"/>
    </xf>
    <xf numFmtId="3" fontId="2" fillId="2" borderId="1" xfId="0" applyNumberFormat="1" applyFont="1" applyFill="1" applyBorder="1" applyAlignment="1" applyProtection="1">
      <alignment horizontal="center" vertical="center" readingOrder="2"/>
      <protection hidden="1"/>
    </xf>
    <xf numFmtId="3" fontId="0" fillId="0" borderId="0" xfId="0" applyNumberFormat="1" applyAlignment="1" applyProtection="1">
      <alignment horizontal="center" vertical="center" readingOrder="2"/>
      <protection locked="0"/>
    </xf>
    <xf numFmtId="0" fontId="1" fillId="3" borderId="2" xfId="0" applyFont="1" applyFill="1" applyBorder="1" applyAlignment="1" applyProtection="1">
      <alignment horizontal="center" vertical="center" readingOrder="2"/>
      <protection locked="0"/>
    </xf>
    <xf numFmtId="0" fontId="1" fillId="3" borderId="3" xfId="0" applyFont="1" applyFill="1" applyBorder="1" applyAlignment="1" applyProtection="1">
      <alignment horizontal="center" vertical="center" readingOrder="2"/>
      <protection locked="0"/>
    </xf>
    <xf numFmtId="3" fontId="1" fillId="3" borderId="3" xfId="0" applyNumberFormat="1" applyFont="1" applyFill="1" applyBorder="1" applyAlignment="1" applyProtection="1">
      <alignment horizontal="center" vertical="center" readingOrder="2"/>
      <protection locked="0"/>
    </xf>
    <xf numFmtId="3" fontId="1" fillId="3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5" xfId="0" applyFont="1" applyBorder="1" applyAlignment="1" applyProtection="1">
      <alignment horizontal="center" vertical="center" readingOrder="2"/>
      <protection locked="0"/>
    </xf>
    <xf numFmtId="3" fontId="4" fillId="2" borderId="6" xfId="0" applyNumberFormat="1" applyFont="1" applyFill="1" applyBorder="1" applyAlignment="1" applyProtection="1">
      <alignment horizontal="center" vertical="center" readingOrder="2"/>
      <protection hidden="1"/>
    </xf>
    <xf numFmtId="3" fontId="3" fillId="3" borderId="4" xfId="0" applyNumberFormat="1" applyFont="1" applyFill="1" applyBorder="1" applyAlignment="1" applyProtection="1">
      <alignment horizontal="center" vertical="center" readingOrder="2"/>
      <protection locked="0"/>
    </xf>
    <xf numFmtId="3" fontId="6" fillId="2" borderId="10" xfId="0" applyNumberFormat="1" applyFont="1" applyFill="1" applyBorder="1" applyAlignment="1" applyProtection="1">
      <alignment horizontal="center" vertical="center" readingOrder="2"/>
      <protection locked="0"/>
    </xf>
    <xf numFmtId="3" fontId="1" fillId="3" borderId="3" xfId="0" applyNumberFormat="1" applyFont="1" applyFill="1" applyBorder="1" applyAlignment="1">
      <alignment horizontal="center" vertical="center" wrapText="1" readingOrder="2"/>
    </xf>
    <xf numFmtId="3" fontId="2" fillId="0" borderId="1" xfId="0" applyNumberFormat="1" applyFont="1" applyBorder="1" applyAlignment="1" applyProtection="1">
      <alignment horizontal="center" vertical="center" readingOrder="2"/>
      <protection hidden="1"/>
    </xf>
    <xf numFmtId="3" fontId="5" fillId="0" borderId="0" xfId="0" applyNumberFormat="1" applyFont="1" applyAlignment="1" applyProtection="1">
      <alignment horizontal="center" readingOrder="2"/>
      <protection locked="0"/>
    </xf>
    <xf numFmtId="3" fontId="6" fillId="2" borderId="7" xfId="0" applyNumberFormat="1" applyFont="1" applyFill="1" applyBorder="1" applyAlignment="1" applyProtection="1">
      <alignment horizontal="center" vertical="center" readingOrder="2"/>
      <protection locked="0"/>
    </xf>
    <xf numFmtId="3" fontId="6" fillId="2" borderId="8" xfId="0" applyNumberFormat="1" applyFont="1" applyFill="1" applyBorder="1" applyAlignment="1" applyProtection="1">
      <alignment horizontal="center" vertical="center" readingOrder="2"/>
      <protection locked="0"/>
    </xf>
    <xf numFmtId="3" fontId="6" fillId="2" borderId="9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0" xfId="0" applyAlignment="1" applyProtection="1">
      <alignment horizontal="center" vertical="center" readingOrder="2"/>
      <protection hidden="1"/>
    </xf>
    <xf numFmtId="3" fontId="7" fillId="0" borderId="0" xfId="0" applyNumberFormat="1" applyFont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1181100</xdr:colOff>
      <xdr:row>0</xdr:row>
      <xdr:rowOff>209551</xdr:rowOff>
    </xdr:from>
    <xdr:to>
      <xdr:col>9</xdr:col>
      <xdr:colOff>1228725</xdr:colOff>
      <xdr:row>0</xdr:row>
      <xdr:rowOff>2409825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575CA8-2362-4BAD-9971-C3373BF03280}"/>
            </a:ext>
          </a:extLst>
        </xdr:cNvPr>
        <xdr:cNvSpPr txBox="1"/>
      </xdr:nvSpPr>
      <xdr:spPr>
        <a:xfrm>
          <a:off x="9828895125" y="209551"/>
          <a:ext cx="5895975" cy="2200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endParaRPr lang="en-US" sz="16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  <a:p>
          <a:pPr algn="ctr" rtl="1"/>
          <a:endParaRPr lang="en-US" sz="16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  <a:p>
          <a:pPr algn="ctr" rtl="1"/>
          <a:r>
            <a:rPr lang="fa-IR" sz="1600" b="1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شرکت ترازبان ایده مانی</a:t>
          </a:r>
        </a:p>
        <a:p>
          <a:pPr algn="ctr" rtl="1"/>
          <a:r>
            <a:rPr lang="fa-IR" sz="1200" b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خدمات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مالی، مشاوره مالیاتی و آموزش حسابداری</a:t>
          </a: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نشانی: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تهران، خیابان شهید بهشتی، خیابان سرافراز، کوچه حق پرست، پلاک 6، واحد3</a:t>
          </a:r>
          <a:endParaRPr lang="fa-IR" sz="1100" b="0" baseline="0">
            <a:solidFill>
              <a:sysClr val="windowText" lastClr="000000"/>
            </a:solidFill>
            <a:latin typeface="IRANSansX" pitchFamily="2" charset="-78"/>
            <a:cs typeface="B Nazanin" panose="00000400000000000000" pitchFamily="2" charset="-78"/>
          </a:endParaRP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تلفن:  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88528964-021    88528965-021</a:t>
          </a:r>
        </a:p>
        <a:p>
          <a:pPr algn="ctr" rtl="1"/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اینستاگرام: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tarazban</a:t>
          </a:r>
          <a:r>
            <a:rPr lang="fa-IR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 </a:t>
          </a:r>
          <a:r>
            <a:rPr lang="fa-IR" sz="14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تلگرام:</a:t>
          </a:r>
          <a:r>
            <a:rPr lang="fa-IR" sz="14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tarazbanco</a:t>
          </a:r>
          <a:r>
            <a:rPr lang="fa-IR" sz="14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   </a:t>
          </a:r>
          <a:r>
            <a:rPr lang="fa-IR" sz="1200" b="1" baseline="0">
              <a:solidFill>
                <a:srgbClr val="002060"/>
              </a:solidFill>
              <a:latin typeface="IRANSansX" pitchFamily="2" charset="-78"/>
              <a:cs typeface="B Nazanin" panose="00000400000000000000" pitchFamily="2" charset="-78"/>
            </a:rPr>
            <a:t>وب سایت: </a:t>
          </a:r>
          <a:r>
            <a:rPr lang="en-US" sz="1200" b="0" baseline="0">
              <a:solidFill>
                <a:sysClr val="windowText" lastClr="000000"/>
              </a:solidFill>
              <a:latin typeface="IRANSansX" pitchFamily="2" charset="-78"/>
              <a:cs typeface="B Nazanin" panose="00000400000000000000" pitchFamily="2" charset="-78"/>
            </a:rPr>
            <a:t>www.tarazban.com</a:t>
          </a:r>
        </a:p>
        <a:p>
          <a:pPr algn="ctr" rtl="1"/>
          <a:endParaRPr lang="en-US" sz="1400" b="1">
            <a:solidFill>
              <a:srgbClr val="002060"/>
            </a:solidFill>
            <a:latin typeface="IRANSansX" pitchFamily="2" charset="-78"/>
            <a:cs typeface="IRANSansX" pitchFamily="2" charset="-78"/>
          </a:endParaRPr>
        </a:p>
      </xdr:txBody>
    </xdr:sp>
    <xdr:clientData/>
  </xdr:twoCellAnchor>
  <xdr:twoCellAnchor editAs="oneCell">
    <xdr:from>
      <xdr:col>7</xdr:col>
      <xdr:colOff>885825</xdr:colOff>
      <xdr:row>0</xdr:row>
      <xdr:rowOff>209551</xdr:rowOff>
    </xdr:from>
    <xdr:to>
      <xdr:col>8</xdr:col>
      <xdr:colOff>190500</xdr:colOff>
      <xdr:row>0</xdr:row>
      <xdr:rowOff>876301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EA5EAA-5C56-4F3F-8E01-AFBBBD3B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1485925" y="209551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rightToLeft="1" tabSelected="1" topLeftCell="A2" workbookViewId="0">
      <selection activeCell="H3" sqref="H3"/>
    </sheetView>
  </sheetViews>
  <sheetFormatPr defaultColWidth="9" defaultRowHeight="15" x14ac:dyDescent="0.25"/>
  <cols>
    <col min="1" max="1" width="9" style="1"/>
    <col min="2" max="2" width="10" style="1" customWidth="1"/>
    <col min="3" max="3" width="19" style="1" customWidth="1"/>
    <col min="4" max="4" width="16.7109375" style="5" customWidth="1"/>
    <col min="5" max="5" width="19" style="5" bestFit="1" customWidth="1"/>
    <col min="6" max="6" width="22.85546875" style="5" customWidth="1"/>
    <col min="7" max="7" width="21.140625" style="5" customWidth="1"/>
    <col min="8" max="8" width="20.42578125" style="5" customWidth="1"/>
    <col min="9" max="9" width="23.28515625" style="5" customWidth="1"/>
    <col min="10" max="10" width="20.5703125" style="5" customWidth="1"/>
    <col min="11" max="11" width="19.5703125" style="5" customWidth="1"/>
    <col min="12" max="12" width="21.85546875" style="5" bestFit="1" customWidth="1"/>
    <col min="13" max="13" width="33.42578125" style="5" customWidth="1"/>
    <col min="14" max="14" width="9" style="1"/>
    <col min="15" max="15" width="8" style="1" customWidth="1"/>
    <col min="16" max="16384" width="9" style="1"/>
  </cols>
  <sheetData>
    <row r="1" spans="1:13" ht="192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57.75" customHeight="1" thickBot="1" x14ac:dyDescent="0.9">
      <c r="B2" s="16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82.5" customHeight="1" x14ac:dyDescent="0.25">
      <c r="B3" s="6" t="s">
        <v>0</v>
      </c>
      <c r="C3" s="7" t="s">
        <v>5</v>
      </c>
      <c r="D3" s="8" t="s">
        <v>1</v>
      </c>
      <c r="E3" s="8" t="s">
        <v>7</v>
      </c>
      <c r="F3" s="9" t="s">
        <v>12</v>
      </c>
      <c r="G3" s="9" t="s">
        <v>13</v>
      </c>
      <c r="H3" s="9" t="s">
        <v>15</v>
      </c>
      <c r="I3" s="9" t="s">
        <v>9</v>
      </c>
      <c r="J3" s="9" t="s">
        <v>6</v>
      </c>
      <c r="K3" s="14" t="s">
        <v>10</v>
      </c>
      <c r="L3" s="8" t="s">
        <v>3</v>
      </c>
      <c r="M3" s="12" t="s">
        <v>2</v>
      </c>
    </row>
    <row r="4" spans="1:13" ht="32.25" customHeight="1" x14ac:dyDescent="0.25">
      <c r="B4" s="10">
        <v>1</v>
      </c>
      <c r="C4" s="2" t="s">
        <v>8</v>
      </c>
      <c r="D4" s="3">
        <v>200</v>
      </c>
      <c r="E4" s="4">
        <f>D4*440</f>
        <v>88000</v>
      </c>
      <c r="F4" s="3">
        <v>53082840</v>
      </c>
      <c r="G4" s="3">
        <v>70000</v>
      </c>
      <c r="H4" s="3">
        <v>0</v>
      </c>
      <c r="I4" s="15">
        <f>F4+G4+H4</f>
        <v>53152840</v>
      </c>
      <c r="J4" s="4">
        <f>IF(E4&gt;=160600,12480,(E4/160600)*12480)</f>
        <v>6838.356164383561</v>
      </c>
      <c r="K4" s="3">
        <v>2838</v>
      </c>
      <c r="L4" s="4">
        <f t="shared" ref="L4:L8" si="0">(J4-K4)</f>
        <v>4000.356164383561</v>
      </c>
      <c r="M4" s="11">
        <f t="shared" ref="M4:M8" si="1">((I4/13200)*L4)</f>
        <v>16108355.390037356</v>
      </c>
    </row>
    <row r="5" spans="1:13" ht="32.25" customHeight="1" x14ac:dyDescent="0.25">
      <c r="B5" s="10">
        <v>2</v>
      </c>
      <c r="C5" s="2" t="s">
        <v>8</v>
      </c>
      <c r="D5" s="3">
        <v>230</v>
      </c>
      <c r="E5" s="4">
        <f t="shared" ref="E5:E6" si="2">D5*440</f>
        <v>101200</v>
      </c>
      <c r="F5" s="3">
        <v>80000000</v>
      </c>
      <c r="G5" s="3">
        <v>70000</v>
      </c>
      <c r="H5" s="3">
        <v>0</v>
      </c>
      <c r="I5" s="15">
        <f t="shared" ref="I5:I8" si="3">F5+G5+H5</f>
        <v>80070000</v>
      </c>
      <c r="J5" s="4">
        <f t="shared" ref="J5:J6" si="4">IF(E5&gt;=160600,12480,(E5/160600)*12480)</f>
        <v>7864.1095890410952</v>
      </c>
      <c r="K5" s="3">
        <v>7000</v>
      </c>
      <c r="L5" s="4">
        <f t="shared" si="0"/>
        <v>864.10958904109521</v>
      </c>
      <c r="M5" s="11">
        <f t="shared" si="1"/>
        <v>5241610.2117060982</v>
      </c>
    </row>
    <row r="6" spans="1:13" ht="32.25" customHeight="1" x14ac:dyDescent="0.25">
      <c r="B6" s="10">
        <v>3</v>
      </c>
      <c r="C6" s="2" t="s">
        <v>8</v>
      </c>
      <c r="D6" s="3">
        <v>365</v>
      </c>
      <c r="E6" s="4">
        <f t="shared" si="2"/>
        <v>160600</v>
      </c>
      <c r="F6" s="3">
        <v>90000000</v>
      </c>
      <c r="G6" s="3">
        <v>70000</v>
      </c>
      <c r="H6" s="3">
        <v>0</v>
      </c>
      <c r="I6" s="15">
        <f t="shared" si="3"/>
        <v>90070000</v>
      </c>
      <c r="J6" s="4">
        <f t="shared" si="4"/>
        <v>12480</v>
      </c>
      <c r="K6" s="3">
        <v>0</v>
      </c>
      <c r="L6" s="4">
        <f t="shared" si="0"/>
        <v>12480</v>
      </c>
      <c r="M6" s="11">
        <f t="shared" si="1"/>
        <v>85157090.909090906</v>
      </c>
    </row>
    <row r="7" spans="1:13" ht="32.25" customHeight="1" x14ac:dyDescent="0.25">
      <c r="B7" s="10">
        <v>4</v>
      </c>
      <c r="C7" s="2" t="s">
        <v>8</v>
      </c>
      <c r="D7" s="3">
        <v>0</v>
      </c>
      <c r="E7" s="4">
        <f t="shared" ref="E7:E8" si="5">D7*$O$6</f>
        <v>0</v>
      </c>
      <c r="F7" s="3">
        <v>0</v>
      </c>
      <c r="G7" s="3">
        <v>0</v>
      </c>
      <c r="H7" s="3">
        <v>0</v>
      </c>
      <c r="I7" s="15">
        <f t="shared" si="3"/>
        <v>0</v>
      </c>
      <c r="J7" s="4">
        <f>IF(E7&gt;=160600,12480,(E7/160600)*12480)</f>
        <v>0</v>
      </c>
      <c r="K7" s="3"/>
      <c r="L7" s="4">
        <f t="shared" si="0"/>
        <v>0</v>
      </c>
      <c r="M7" s="11">
        <f t="shared" si="1"/>
        <v>0</v>
      </c>
    </row>
    <row r="8" spans="1:13" ht="32.25" customHeight="1" x14ac:dyDescent="0.25">
      <c r="B8" s="10">
        <v>5</v>
      </c>
      <c r="C8" s="2" t="s">
        <v>8</v>
      </c>
      <c r="D8" s="3">
        <v>0</v>
      </c>
      <c r="E8" s="4">
        <f t="shared" si="5"/>
        <v>0</v>
      </c>
      <c r="F8" s="3">
        <v>0</v>
      </c>
      <c r="G8" s="3">
        <v>0</v>
      </c>
      <c r="H8" s="3">
        <v>0</v>
      </c>
      <c r="I8" s="15">
        <f t="shared" si="3"/>
        <v>0</v>
      </c>
      <c r="J8" s="4">
        <f t="shared" ref="J8" si="6">IF(E8&gt;=165345,12480,(E8/165345)*12480)</f>
        <v>0</v>
      </c>
      <c r="K8" s="3"/>
      <c r="L8" s="4">
        <f t="shared" si="0"/>
        <v>0</v>
      </c>
      <c r="M8" s="11">
        <f t="shared" si="1"/>
        <v>0</v>
      </c>
    </row>
    <row r="9" spans="1:13" ht="41.25" customHeight="1" thickBot="1" x14ac:dyDescent="0.3">
      <c r="B9" s="17" t="s">
        <v>4</v>
      </c>
      <c r="C9" s="18"/>
      <c r="D9" s="18"/>
      <c r="E9" s="18"/>
      <c r="F9" s="18"/>
      <c r="G9" s="18"/>
      <c r="H9" s="18"/>
      <c r="I9" s="18"/>
      <c r="J9" s="18"/>
      <c r="K9" s="18"/>
      <c r="L9" s="19"/>
      <c r="M9" s="13">
        <f>SUM(M4:M8)</f>
        <v>106507056.51083437</v>
      </c>
    </row>
    <row r="11" spans="1:13" ht="34.5" customHeight="1" x14ac:dyDescent="0.25">
      <c r="B11" s="21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</sheetData>
  <sheetProtection algorithmName="SHA-512" hashValue="aGYhb09pCZ9BmrQx5O6+UNJPChf2LL9145rhRMuUa/+1Y7pfSQaYMC93Bnj5LdUh4JixGlrMQX5QzHn42RC/Ug==" saltValue="kUIg8v7mcV0WYpTx99tbBQ==" spinCount="100000" sheet="1" objects="1" scenarios="1"/>
  <mergeCells count="4">
    <mergeCell ref="B2:M2"/>
    <mergeCell ref="B9:L9"/>
    <mergeCell ref="A1:M1"/>
    <mergeCell ref="B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بازخرید مرخصی</vt:lpstr>
      <vt:lpstr>'بازخرید مرخصی'!Print_Area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جدول محاسبه بازخرید مرخصی</dc:title>
  <dc:creator/>
  <cp:lastModifiedBy/>
  <dcterms:created xsi:type="dcterms:W3CDTF">2015-06-05T18:17:20Z</dcterms:created>
  <dcterms:modified xsi:type="dcterms:W3CDTF">2024-02-27T18:35:26Z</dcterms:modified>
  <cp:contentStatus/>
</cp:coreProperties>
</file>